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31280" windowHeight="16860" activeTab="1"/>
  </bookViews>
  <sheets>
    <sheet name="Example 1" sheetId="1" r:id="rId1"/>
    <sheet name="Example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<sst xmlns="http://schemas.openxmlformats.org/spreadsheetml/2006/main" count="108" uniqueCount="68">
  <si>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Machine</t>
  </si>
  <si>
    <t>Million of Instructions Used per Second</t>
  </si>
  <si>
    <t>KB of I/O per Second</t>
  </si>
  <si>
    <t xml:space="preserve"> executed by a program and the number of bytes of I/O done by the program.</t>
  </si>
  <si>
    <t xml:space="preserve"> You were given access to 19 different machines and measured programs in</t>
  </si>
  <si>
    <t xml:space="preserve"> execution. You recorded the number of instructions per second executed</t>
  </si>
  <si>
    <t xml:space="preserve"> by a program and the number of Kbytes of I/O per second performed by the</t>
  </si>
  <si>
    <t xml:space="preserve"> program.  You results are in the table provided here.</t>
  </si>
  <si>
    <t>Verify if you can justify, based on the data that you have, if there is a relationship</t>
  </si>
  <si>
    <t>of the form</t>
  </si>
  <si>
    <t>You want to verify a relationship between the number of instructions</t>
  </si>
  <si>
    <r>
      <t xml:space="preserve">If you can justify this, provide the values of </t>
    </r>
    <r>
      <rPr>
        <b/>
        <sz val="10"/>
        <rFont val="Arial"/>
        <family val="0"/>
      </rPr>
      <t>a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0"/>
      </rPr>
      <t>b</t>
    </r>
    <r>
      <rPr>
        <sz val="10"/>
        <rFont val="Arial"/>
        <family val="0"/>
      </rPr>
      <t>.</t>
    </r>
  </si>
  <si>
    <r>
      <t xml:space="preserve">I/O rate = </t>
    </r>
    <r>
      <rPr>
        <b/>
        <sz val="10"/>
        <rFont val="Arial"/>
        <family val="0"/>
      </rPr>
      <t>a</t>
    </r>
    <r>
      <rPr>
        <sz val="10"/>
        <rFont val="Arial"/>
        <family val="0"/>
      </rPr>
      <t xml:space="preserve"> * (MIPS rate)^</t>
    </r>
    <r>
      <rPr>
        <b/>
        <sz val="10"/>
        <rFont val="Arial"/>
        <family val="0"/>
      </rPr>
      <t>b</t>
    </r>
  </si>
  <si>
    <t>You conduct an experiment in which you measure the percentage of</t>
  </si>
  <si>
    <t>dropped packets by a router as a fucntion of its buffer</t>
  </si>
  <si>
    <t>capacity in MB.</t>
  </si>
  <si>
    <t>Verify if one can establish a relationship such as</t>
  </si>
  <si>
    <t>How well the relationship above models the experimental data?</t>
  </si>
  <si>
    <t>Check the validity of the assumptions underlying your solution.</t>
  </si>
  <si>
    <t>% Dropped Packets</t>
  </si>
  <si>
    <t>PercentDroppedPackets = 1 / (a + b * BufferSize^0.5)</t>
  </si>
  <si>
    <t>What are the values of a and b?</t>
  </si>
  <si>
    <t>Buffer Size (MB)</t>
  </si>
  <si>
    <t>Y</t>
  </si>
  <si>
    <t>X</t>
  </si>
  <si>
    <t>1/PercentDroppedPackets</t>
  </si>
  <si>
    <t>BufferSize^0.5</t>
  </si>
  <si>
    <t>Thus,</t>
  </si>
  <si>
    <t>Y = a + b * X</t>
  </si>
  <si>
    <t>1/PercDroppedpackets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</si>
  <si>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</si>
  <si>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</si>
  <si>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</si>
  <si>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</si>
  <si>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</si>
  <si>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</si>
  <si>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</si>
  <si>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</si>
  <si>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</si>
  <si>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</si>
  <si>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</si>
  <si>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</si>
  <si>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</si>
  <si>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</si>
  <si>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</si>
  <si>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</si>
  <si>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</si>
  <si>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</si>
  <si>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</si>
  <si>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</si>
  <si>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</si>
  <si>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</si>
  <si>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</si>
  <si>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</si>
  <si>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</si>
  <si>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Y</t>
  </si>
  <si>
    <t>Residuals</t>
  </si>
  <si>
    <t>Standard Residuals</t>
  </si>
  <si>
    <t>PROBABILITY OUTPUT</t>
  </si>
  <si>
    <t>Percentile</t>
  </si>
  <si>
    <t>b</t>
  </si>
  <si>
    <t>a</t>
  </si>
  <si>
    <t>Ln (I/O rate) = Ln a + b Ln (MIPS rate)</t>
  </si>
  <si>
    <t>Ln (I/O rate)</t>
  </si>
  <si>
    <t>Ln (MIPS rate)</t>
  </si>
  <si>
    <t>Ln(I/O rate)</t>
  </si>
  <si>
    <t>Ln(MIPS rate)</t>
  </si>
  <si>
    <t>Ln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</si>
</sst>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1" fillId="0" borderId="10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65" fontId="0" fillId="0" borderId="15" xfId="0" applyNumberFormat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16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" fontId="1" fillId="0" borderId="18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Normal Probability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925"/>
          <c:w val="0.88275"/>
          <c:h val="0.4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'Example 1'!$M$26:$M$44</c:f>
              <c:numCache/>
            </c:numRef>
          </c:xVal>
          <c:yVal>
            <c:numRef>
              <c:f>'Example 1'!$N$26:$N$44</c:f>
              <c:numCache/>
            </c:numRef>
          </c:yVal>
          <c:smooth val="0"/>
        </c:ser>
        <c:axId val="65008782"/>
        <c:axId val="48208127"/>
      </c:scatterChart>
      <c:valAx>
        <c:axId val="6500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Sample Percentile</a:t>
                </a:r>
              </a:p>
            </c:rich>
          </c:tx>
          <c:layout>
            <c:manualLayout>
              <c:xMode val="factor"/>
              <c:yMode val="factor"/>
              <c:x val="-0.04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08127"/>
        <c:crosses val="autoZero"/>
        <c:crossBetween val="midCat"/>
        <c:dispUnits/>
      </c:valAx>
      <c:valAx>
        <c:axId val="4820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0878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Normal Probability Plot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925"/>
          <c:w val="0.88275"/>
          <c:h val="0.4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'Example 2'!$K$26:$K$44</c:f>
              <c:numCache/>
            </c:numRef>
          </c:xVal>
          <c:yVal>
            <c:numRef>
              <c:f>'Example 2'!$L$26:$L$44</c:f>
              <c:numCache/>
            </c:numRef>
          </c:yVal>
          <c:smooth val="0"/>
        </c:ser>
        <c:axId val="31219960"/>
        <c:axId val="12544185"/>
      </c:scatterChart>
      <c:valAx>
        <c:axId val="3121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Sample Percentile</a:t>
                </a:r>
              </a:p>
            </c:rich>
          </c:tx>
          <c:layout>
            <c:manualLayout>
              <c:xMode val="factor"/>
              <c:yMode val="factor"/>
              <c:x val="-0.04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185"/>
        <c:crosses val="autoZero"/>
        <c:crossBetween val="midCat"/>
        <c:dispUnits/>
      </c:valAx>
      <c:valAx>
        <c:axId val="12544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6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22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658350" y="619125"/>
        <a:ext cx="35433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20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924925" y="457200"/>
        <a:ext cx="354330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50" zoomScaleNormal="150" workbookViewId="0" topLeftCell="A1">
      <selection activeCell="M2" sqref="M2"/>
    </sheetView>
  </sheetViews>
  <sheetFormatPr defaultColWidth="8.8515625" defaultRowHeight="12.75"/>
  <cols>
    <col min="1" max="1" width="8.8515625" style="0" customWidth="1"/>
    <col min="2" max="2" width="12.00390625" style="0" customWidth="1"/>
  </cols>
  <sheetData>
    <row r="1" spans="1:9" ht="48.75" thickBot="1">
      <c r="A1" s="1" t="s">
        <v>0</v>
      </c>
      <c r="B1" s="2" t="s">
        <v>1</v>
      </c>
      <c r="C1" s="28" t="s">
        <v>2</v>
      </c>
      <c r="D1" s="31" t="s">
        <v>65</v>
      </c>
      <c r="E1" s="31" t="s">
        <v>66</v>
      </c>
      <c r="F1" s="3"/>
      <c r="G1" s="3"/>
      <c r="H1" s="3"/>
      <c r="I1" s="3"/>
    </row>
    <row r="2" spans="1:8" ht="12">
      <c r="A2" s="4">
        <v>1</v>
      </c>
      <c r="B2" s="5">
        <v>25.3</v>
      </c>
      <c r="C2" s="29">
        <v>72.3</v>
      </c>
      <c r="D2" s="19">
        <f>LN(C2)</f>
        <v>4.280824129164719</v>
      </c>
      <c r="E2" s="19">
        <f>LN(B2)</f>
        <v>3.2308043957334744</v>
      </c>
      <c r="H2" t="s">
        <v>30</v>
      </c>
    </row>
    <row r="3" spans="1:5" ht="12.75" thickBot="1">
      <c r="A3" s="6">
        <f>A2+1</f>
        <v>2</v>
      </c>
      <c r="B3" s="5">
        <v>7.83</v>
      </c>
      <c r="C3" s="29">
        <v>25.34</v>
      </c>
      <c r="D3" s="19">
        <f aca="true" t="shared" si="0" ref="D3:D20">LN(C3)</f>
        <v>3.232384174892993</v>
      </c>
      <c r="E3" s="19">
        <f aca="true" t="shared" si="1" ref="E3:E20">LN(B3)</f>
        <v>2.057962510002712</v>
      </c>
    </row>
    <row r="4" spans="1:9" ht="12">
      <c r="A4" s="6">
        <f aca="true" t="shared" si="2" ref="A4:A20">A3+1</f>
        <v>3</v>
      </c>
      <c r="B4" s="5">
        <v>1.4</v>
      </c>
      <c r="C4" s="29">
        <v>5.71</v>
      </c>
      <c r="D4" s="19">
        <f t="shared" si="0"/>
        <v>1.742219023667919</v>
      </c>
      <c r="E4" s="19">
        <f t="shared" si="1"/>
        <v>0.3364722366212129</v>
      </c>
      <c r="H4" s="25" t="s">
        <v>31</v>
      </c>
      <c r="I4" s="25"/>
    </row>
    <row r="5" spans="1:9" ht="12">
      <c r="A5" s="6">
        <f t="shared" si="2"/>
        <v>4</v>
      </c>
      <c r="B5" s="5">
        <v>8.56</v>
      </c>
      <c r="C5" s="29">
        <v>28.2</v>
      </c>
      <c r="D5" s="19">
        <f t="shared" si="0"/>
        <v>3.339321977944068</v>
      </c>
      <c r="E5" s="19">
        <f t="shared" si="1"/>
        <v>2.1471001901536506</v>
      </c>
      <c r="H5" s="22" t="s">
        <v>32</v>
      </c>
      <c r="I5" s="22">
        <v>0.999584098255803</v>
      </c>
    </row>
    <row r="6" spans="1:9" ht="12">
      <c r="A6" s="6">
        <f t="shared" si="2"/>
        <v>5</v>
      </c>
      <c r="B6" s="5">
        <v>19</v>
      </c>
      <c r="C6" s="29">
        <v>56.1</v>
      </c>
      <c r="D6" s="19">
        <f t="shared" si="0"/>
        <v>4.027135812528651</v>
      </c>
      <c r="E6" s="19">
        <f t="shared" si="1"/>
        <v>2.9444389791664403</v>
      </c>
      <c r="H6" s="26" t="s">
        <v>33</v>
      </c>
      <c r="I6" s="26">
        <v>0.9991683694858667</v>
      </c>
    </row>
    <row r="7" spans="1:9" ht="12">
      <c r="A7" s="6">
        <f t="shared" si="2"/>
        <v>6</v>
      </c>
      <c r="B7" s="5">
        <v>9.71</v>
      </c>
      <c r="C7" s="29">
        <v>31</v>
      </c>
      <c r="D7" s="19">
        <f t="shared" si="0"/>
        <v>3.4339872044851463</v>
      </c>
      <c r="E7" s="19">
        <f t="shared" si="1"/>
        <v>2.2731562823032334</v>
      </c>
      <c r="H7" s="22" t="s">
        <v>34</v>
      </c>
      <c r="I7" s="22">
        <v>0.9991194500438588</v>
      </c>
    </row>
    <row r="8" spans="1:9" ht="12">
      <c r="A8" s="6">
        <f t="shared" si="2"/>
        <v>7</v>
      </c>
      <c r="B8" s="5">
        <v>13.2</v>
      </c>
      <c r="C8" s="29">
        <v>41.9</v>
      </c>
      <c r="D8" s="19">
        <f t="shared" si="0"/>
        <v>3.735285826928092</v>
      </c>
      <c r="E8" s="19">
        <f t="shared" si="1"/>
        <v>2.580216829592325</v>
      </c>
      <c r="H8" s="22" t="s">
        <v>35</v>
      </c>
      <c r="I8" s="22">
        <v>0.025208376952530514</v>
      </c>
    </row>
    <row r="9" spans="1:9" ht="12.75" thickBot="1">
      <c r="A9" s="6">
        <f t="shared" si="2"/>
        <v>8</v>
      </c>
      <c r="B9" s="5">
        <v>1.08</v>
      </c>
      <c r="C9" s="29">
        <v>4.1</v>
      </c>
      <c r="D9" s="19">
        <f t="shared" si="0"/>
        <v>1.410986973710262</v>
      </c>
      <c r="E9" s="19">
        <f t="shared" si="1"/>
        <v>0.0769610411361284</v>
      </c>
      <c r="H9" s="23" t="s">
        <v>36</v>
      </c>
      <c r="I9" s="23">
        <v>19</v>
      </c>
    </row>
    <row r="10" spans="1:5" ht="12">
      <c r="A10" s="6">
        <f t="shared" si="2"/>
        <v>9</v>
      </c>
      <c r="B10" s="5">
        <v>1.67</v>
      </c>
      <c r="C10" s="29">
        <v>6.7</v>
      </c>
      <c r="D10" s="19">
        <f t="shared" si="0"/>
        <v>1.9021075263969205</v>
      </c>
      <c r="E10" s="19">
        <f t="shared" si="1"/>
        <v>0.5128236264286637</v>
      </c>
    </row>
    <row r="11" spans="1:8" ht="12.75" thickBot="1">
      <c r="A11" s="6">
        <f t="shared" si="2"/>
        <v>10</v>
      </c>
      <c r="B11" s="5">
        <v>3.34</v>
      </c>
      <c r="C11" s="29">
        <v>12.5</v>
      </c>
      <c r="D11" s="19">
        <f t="shared" si="0"/>
        <v>2.5257286443082556</v>
      </c>
      <c r="E11" s="19">
        <f t="shared" si="1"/>
        <v>1.205970806988609</v>
      </c>
      <c r="H11" t="s">
        <v>37</v>
      </c>
    </row>
    <row r="12" spans="1:13" ht="12">
      <c r="A12" s="6">
        <f t="shared" si="2"/>
        <v>11</v>
      </c>
      <c r="B12" s="5">
        <v>7.8</v>
      </c>
      <c r="C12" s="29">
        <v>25.2</v>
      </c>
      <c r="D12" s="19">
        <f t="shared" si="0"/>
        <v>3.2268439945173775</v>
      </c>
      <c r="E12" s="19">
        <f t="shared" si="1"/>
        <v>2.0541237336955462</v>
      </c>
      <c r="H12" s="24"/>
      <c r="I12" s="24" t="s">
        <v>41</v>
      </c>
      <c r="J12" s="24" t="s">
        <v>42</v>
      </c>
      <c r="K12" s="24" t="s">
        <v>43</v>
      </c>
      <c r="L12" s="24" t="s">
        <v>44</v>
      </c>
      <c r="M12" s="24" t="s">
        <v>45</v>
      </c>
    </row>
    <row r="13" spans="1:13" ht="12">
      <c r="A13" s="6">
        <f t="shared" si="2"/>
        <v>12</v>
      </c>
      <c r="B13" s="5">
        <v>15.3</v>
      </c>
      <c r="C13" s="29">
        <v>46.2</v>
      </c>
      <c r="D13" s="19">
        <f t="shared" si="0"/>
        <v>3.832979798087693</v>
      </c>
      <c r="E13" s="19">
        <f t="shared" si="1"/>
        <v>2.72785282839839</v>
      </c>
      <c r="H13" s="22" t="s">
        <v>38</v>
      </c>
      <c r="I13" s="22">
        <v>1</v>
      </c>
      <c r="J13" s="22">
        <v>12.979170912578105</v>
      </c>
      <c r="K13" s="22">
        <v>12.979170912578105</v>
      </c>
      <c r="L13" s="22">
        <v>20424.770366875564</v>
      </c>
      <c r="M13" s="22">
        <v>1.258643566024508E-27</v>
      </c>
    </row>
    <row r="14" spans="1:13" ht="12">
      <c r="A14" s="6">
        <f t="shared" si="2"/>
        <v>13</v>
      </c>
      <c r="B14" s="5">
        <v>8.9</v>
      </c>
      <c r="C14" s="29">
        <v>29.2</v>
      </c>
      <c r="D14" s="19">
        <f t="shared" si="0"/>
        <v>3.374168709274236</v>
      </c>
      <c r="E14" s="19">
        <f t="shared" si="1"/>
        <v>2.186051276738094</v>
      </c>
      <c r="H14" s="22" t="s">
        <v>39</v>
      </c>
      <c r="I14" s="22">
        <v>17</v>
      </c>
      <c r="J14" s="22">
        <v>0.010802858565874816</v>
      </c>
      <c r="K14" s="22">
        <v>0.0006354622685808716</v>
      </c>
      <c r="L14" s="22"/>
      <c r="M14" s="22"/>
    </row>
    <row r="15" spans="1:13" ht="12.75" thickBot="1">
      <c r="A15" s="6">
        <f t="shared" si="2"/>
        <v>14</v>
      </c>
      <c r="B15" s="5">
        <v>20.2</v>
      </c>
      <c r="C15" s="29">
        <v>60.01</v>
      </c>
      <c r="D15" s="19">
        <f t="shared" si="0"/>
        <v>4.094511215001422</v>
      </c>
      <c r="E15" s="19">
        <f t="shared" si="1"/>
        <v>3.005682604407159</v>
      </c>
      <c r="H15" s="23" t="s">
        <v>40</v>
      </c>
      <c r="I15" s="23">
        <v>18</v>
      </c>
      <c r="J15" s="23">
        <v>12.98997377114398</v>
      </c>
      <c r="K15" s="23"/>
      <c r="L15" s="23"/>
      <c r="M15" s="23"/>
    </row>
    <row r="16" spans="1:5" ht="12.75" thickBot="1">
      <c r="A16" s="6">
        <f t="shared" si="2"/>
        <v>15</v>
      </c>
      <c r="B16" s="5">
        <v>23.4</v>
      </c>
      <c r="C16" s="29">
        <v>67.93</v>
      </c>
      <c r="D16" s="19">
        <f t="shared" si="0"/>
        <v>4.218477763203211</v>
      </c>
      <c r="E16" s="19">
        <f t="shared" si="1"/>
        <v>3.152736022363656</v>
      </c>
    </row>
    <row r="17" spans="1:16" ht="12">
      <c r="A17" s="6">
        <f t="shared" si="2"/>
        <v>16</v>
      </c>
      <c r="B17" s="5">
        <v>16.9</v>
      </c>
      <c r="C17" s="29">
        <v>51.2</v>
      </c>
      <c r="D17" s="19">
        <f t="shared" si="0"/>
        <v>3.9357395320454622</v>
      </c>
      <c r="E17" s="19">
        <f t="shared" si="1"/>
        <v>2.8273136219290276</v>
      </c>
      <c r="H17" s="24"/>
      <c r="I17" s="24" t="s">
        <v>46</v>
      </c>
      <c r="J17" s="24" t="s">
        <v>35</v>
      </c>
      <c r="K17" s="24" t="s">
        <v>47</v>
      </c>
      <c r="L17" s="24" t="s">
        <v>48</v>
      </c>
      <c r="M17" s="24" t="s">
        <v>49</v>
      </c>
      <c r="N17" s="24" t="s">
        <v>50</v>
      </c>
      <c r="O17" s="24" t="s">
        <v>51</v>
      </c>
      <c r="P17" s="24" t="s">
        <v>52</v>
      </c>
    </row>
    <row r="18" spans="1:16" ht="12">
      <c r="A18" s="6">
        <f t="shared" si="2"/>
        <v>17</v>
      </c>
      <c r="B18" s="5">
        <v>5.7</v>
      </c>
      <c r="C18" s="29">
        <v>19.9</v>
      </c>
      <c r="D18" s="19">
        <f t="shared" si="0"/>
        <v>2.990719731730447</v>
      </c>
      <c r="E18" s="19">
        <f t="shared" si="1"/>
        <v>1.7404661748405046</v>
      </c>
      <c r="H18" s="26" t="s">
        <v>67</v>
      </c>
      <c r="I18" s="26">
        <v>1.4171738847775166</v>
      </c>
      <c r="J18" s="22">
        <v>0.01444447432067607</v>
      </c>
      <c r="K18" s="22">
        <v>98.11183524684934</v>
      </c>
      <c r="L18" s="22">
        <v>7.476765270866256E-25</v>
      </c>
      <c r="M18" s="22">
        <v>1.3866987081200621</v>
      </c>
      <c r="N18" s="22">
        <v>1.447649061434971</v>
      </c>
      <c r="O18" s="22">
        <v>1.3866987081200621</v>
      </c>
      <c r="P18" s="22">
        <v>1.447649061434971</v>
      </c>
    </row>
    <row r="19" spans="1:16" ht="12.75" thickBot="1">
      <c r="A19" s="6">
        <f t="shared" si="2"/>
        <v>18</v>
      </c>
      <c r="B19" s="5">
        <v>13.4</v>
      </c>
      <c r="C19" s="29">
        <v>42.01</v>
      </c>
      <c r="D19" s="19">
        <f t="shared" si="0"/>
        <v>3.7379076851812907</v>
      </c>
      <c r="E19" s="19">
        <f t="shared" si="1"/>
        <v>2.5952547069568657</v>
      </c>
      <c r="H19" s="27" t="s">
        <v>60</v>
      </c>
      <c r="I19" s="27">
        <v>0.8905943082221942</v>
      </c>
      <c r="J19" s="23">
        <v>0.006231625186962934</v>
      </c>
      <c r="K19" s="23">
        <v>142.91525589269872</v>
      </c>
      <c r="L19" s="23">
        <v>1.258643566024508E-27</v>
      </c>
      <c r="M19" s="23">
        <v>0.8774467284474219</v>
      </c>
      <c r="N19" s="23">
        <v>0.9037418879969665</v>
      </c>
      <c r="O19" s="23">
        <v>0.8774467284474219</v>
      </c>
      <c r="P19" s="23">
        <v>0.9037418879969665</v>
      </c>
    </row>
    <row r="20" spans="1:5" ht="12.75" thickBot="1">
      <c r="A20" s="7">
        <f t="shared" si="2"/>
        <v>19</v>
      </c>
      <c r="B20" s="8">
        <v>14.9</v>
      </c>
      <c r="C20" s="30">
        <v>45.9</v>
      </c>
      <c r="D20" s="19">
        <f t="shared" si="0"/>
        <v>3.8264651170664994</v>
      </c>
      <c r="E20" s="19">
        <f t="shared" si="1"/>
        <v>2.7013612129514133</v>
      </c>
    </row>
    <row r="21" spans="1:3" ht="12">
      <c r="A21" s="9"/>
      <c r="B21" s="10"/>
      <c r="C21" s="10"/>
    </row>
    <row r="22" ht="12">
      <c r="A22" t="s">
        <v>10</v>
      </c>
    </row>
    <row r="23" spans="1:13" ht="12">
      <c r="A23" t="s">
        <v>3</v>
      </c>
      <c r="H23" t="s">
        <v>53</v>
      </c>
      <c r="M23" t="s">
        <v>58</v>
      </c>
    </row>
    <row r="24" ht="12.75" thickBot="1">
      <c r="A24" t="s">
        <v>4</v>
      </c>
    </row>
    <row r="25" spans="1:14" ht="12">
      <c r="A25" t="s">
        <v>5</v>
      </c>
      <c r="H25" s="24" t="s">
        <v>54</v>
      </c>
      <c r="I25" s="24" t="s">
        <v>55</v>
      </c>
      <c r="J25" s="24" t="s">
        <v>56</v>
      </c>
      <c r="K25" s="24" t="s">
        <v>57</v>
      </c>
      <c r="M25" s="24" t="s">
        <v>59</v>
      </c>
      <c r="N25" s="24" t="s">
        <v>23</v>
      </c>
    </row>
    <row r="26" spans="1:14" ht="12">
      <c r="A26" t="s">
        <v>6</v>
      </c>
      <c r="H26" s="22">
        <v>1</v>
      </c>
      <c r="I26" s="22">
        <v>4.294509890596995</v>
      </c>
      <c r="J26" s="22">
        <v>-0.013685761432276067</v>
      </c>
      <c r="K26" s="22">
        <v>-0.558644944096089</v>
      </c>
      <c r="M26" s="22">
        <v>2.6315789473684212</v>
      </c>
      <c r="N26" s="22">
        <v>1.410986973710262</v>
      </c>
    </row>
    <row r="27" spans="1:14" ht="12">
      <c r="A27" t="s">
        <v>7</v>
      </c>
      <c r="H27" s="22">
        <v>2</v>
      </c>
      <c r="I27" s="22">
        <v>3.249983582720592</v>
      </c>
      <c r="J27" s="22">
        <v>-0.017599407827598945</v>
      </c>
      <c r="K27" s="22">
        <v>-0.7183977486839885</v>
      </c>
      <c r="M27" s="22">
        <v>7.894736842105264</v>
      </c>
      <c r="N27" s="22">
        <v>1.742219023667919</v>
      </c>
    </row>
    <row r="28" spans="8:14" ht="12">
      <c r="H28" s="22">
        <v>3</v>
      </c>
      <c r="I28" s="22">
        <v>1.7168341435871601</v>
      </c>
      <c r="J28" s="22">
        <v>0.025384880080758787</v>
      </c>
      <c r="K28" s="22">
        <v>1.036196267469421</v>
      </c>
      <c r="M28" s="22">
        <v>13.157894736842106</v>
      </c>
      <c r="N28" s="22">
        <v>1.9021075263969205</v>
      </c>
    </row>
    <row r="29" spans="1:14" ht="12">
      <c r="A29" t="s">
        <v>8</v>
      </c>
      <c r="H29" s="22">
        <v>4</v>
      </c>
      <c r="I29" s="22">
        <v>3.329369093311149</v>
      </c>
      <c r="J29" s="22">
        <v>0.009952884632919101</v>
      </c>
      <c r="K29" s="22">
        <v>0.406271050892286</v>
      </c>
      <c r="M29" s="22">
        <v>18.42105263157895</v>
      </c>
      <c r="N29" s="22">
        <v>2.5257286443082556</v>
      </c>
    </row>
    <row r="30" spans="1:14" ht="12">
      <c r="A30" t="s">
        <v>9</v>
      </c>
      <c r="H30" s="22">
        <v>5</v>
      </c>
      <c r="I30" s="22">
        <v>4.039474480530716</v>
      </c>
      <c r="J30" s="22">
        <v>-0.012338668002064956</v>
      </c>
      <c r="K30" s="22">
        <v>-0.5036573617290815</v>
      </c>
      <c r="M30" s="22">
        <v>23.68421052631579</v>
      </c>
      <c r="N30" s="22">
        <v>2.990719731730447</v>
      </c>
    </row>
    <row r="31" spans="8:14" ht="12">
      <c r="H31" s="22">
        <v>6</v>
      </c>
      <c r="I31" s="22">
        <v>3.4416339314962996</v>
      </c>
      <c r="J31" s="22">
        <v>-0.00764672701115332</v>
      </c>
      <c r="K31" s="22">
        <v>-0.3121350174634281</v>
      </c>
      <c r="M31" s="22">
        <v>28.947368421052634</v>
      </c>
      <c r="N31" s="22">
        <v>3.2268439945173775</v>
      </c>
    </row>
    <row r="32" spans="1:14" ht="12">
      <c r="A32" t="s">
        <v>12</v>
      </c>
      <c r="H32" s="22">
        <v>7</v>
      </c>
      <c r="I32" s="22">
        <v>3.7151003071915567</v>
      </c>
      <c r="J32" s="22">
        <v>0.020185519736535262</v>
      </c>
      <c r="K32" s="22">
        <v>0.8239613557907718</v>
      </c>
      <c r="M32" s="22">
        <v>34.21052631578948</v>
      </c>
      <c r="N32" s="22">
        <v>3.232384174892993</v>
      </c>
    </row>
    <row r="33" spans="8:14" ht="12">
      <c r="H33" s="22">
        <v>8</v>
      </c>
      <c r="I33" s="22">
        <v>1.4857149499682067</v>
      </c>
      <c r="J33" s="22">
        <v>-0.0747279762579447</v>
      </c>
      <c r="K33" s="22">
        <v>-3.050353195590563</v>
      </c>
      <c r="M33" s="22">
        <v>39.473684210526315</v>
      </c>
      <c r="N33" s="22">
        <v>3.339321977944068</v>
      </c>
    </row>
    <row r="34" spans="1:14" ht="12">
      <c r="A34" t="s">
        <v>11</v>
      </c>
      <c r="H34" s="22">
        <v>9</v>
      </c>
      <c r="I34" s="22">
        <v>1.8738916875967493</v>
      </c>
      <c r="J34" s="22">
        <v>0.0282158388001712</v>
      </c>
      <c r="K34" s="22">
        <v>1.1517543811608317</v>
      </c>
      <c r="M34" s="22">
        <v>44.736842105263165</v>
      </c>
      <c r="N34" s="22">
        <v>3.374168709274236</v>
      </c>
    </row>
    <row r="35" spans="8:14" ht="12">
      <c r="H35" s="22">
        <v>10</v>
      </c>
      <c r="I35" s="22">
        <v>2.491204621363698</v>
      </c>
      <c r="J35" s="22">
        <v>0.034524022944557586</v>
      </c>
      <c r="K35" s="22">
        <v>1.4092508453603023</v>
      </c>
      <c r="M35" s="22">
        <v>50</v>
      </c>
      <c r="N35" s="22">
        <v>3.4339872044851463</v>
      </c>
    </row>
    <row r="36" spans="8:14" ht="12">
      <c r="H36" s="22">
        <v>11</v>
      </c>
      <c r="I36" s="22">
        <v>3.2465647903908925</v>
      </c>
      <c r="J36" s="22">
        <v>-0.01972079587351505</v>
      </c>
      <c r="K36" s="22">
        <v>-0.8049915938406055</v>
      </c>
      <c r="M36" s="22">
        <v>55.26315789473685</v>
      </c>
      <c r="N36" s="22">
        <v>3.735285826928092</v>
      </c>
    </row>
    <row r="37" spans="1:14" ht="12">
      <c r="A37" s="32" t="s">
        <v>62</v>
      </c>
      <c r="B37" s="32"/>
      <c r="H37" s="22">
        <v>12</v>
      </c>
      <c r="I37" s="22">
        <v>3.8465840874169364</v>
      </c>
      <c r="J37" s="22">
        <v>-0.01360428932924318</v>
      </c>
      <c r="K37" s="22">
        <v>-0.5553192995077756</v>
      </c>
      <c r="M37" s="22">
        <v>60.526315789473685</v>
      </c>
      <c r="N37" s="22">
        <v>3.7379076851812907</v>
      </c>
    </row>
    <row r="38" spans="1:14" ht="12">
      <c r="A38" s="32"/>
      <c r="B38" s="32"/>
      <c r="H38" s="22">
        <v>13</v>
      </c>
      <c r="I38" s="22">
        <v>3.364058709322324</v>
      </c>
      <c r="J38" s="22">
        <v>0.010109999951911863</v>
      </c>
      <c r="K38" s="22">
        <v>0.41268440823668284</v>
      </c>
      <c r="M38" s="22">
        <v>65.78947368421053</v>
      </c>
      <c r="N38" s="22">
        <v>3.8264651170664994</v>
      </c>
    </row>
    <row r="39" spans="1:14" ht="12">
      <c r="A39" s="32" t="s">
        <v>23</v>
      </c>
      <c r="B39" s="32" t="s">
        <v>63</v>
      </c>
      <c r="H39" s="22">
        <v>14</v>
      </c>
      <c r="I39" s="22">
        <v>4.094017704584994</v>
      </c>
      <c r="J39" s="22">
        <v>0.000493510416427867</v>
      </c>
      <c r="K39" s="22">
        <v>0.020144812574767527</v>
      </c>
      <c r="M39" s="22">
        <v>71.05263157894738</v>
      </c>
      <c r="N39" s="22">
        <v>3.832979798087693</v>
      </c>
    </row>
    <row r="40" spans="1:14" ht="12">
      <c r="A40" s="32" t="s">
        <v>24</v>
      </c>
      <c r="B40" s="32" t="s">
        <v>64</v>
      </c>
      <c r="H40" s="22">
        <v>15</v>
      </c>
      <c r="I40" s="22">
        <v>4.2249826416216685</v>
      </c>
      <c r="J40" s="22">
        <v>-0.006504878418457594</v>
      </c>
      <c r="K40" s="22">
        <v>-0.2655254118240716</v>
      </c>
      <c r="M40" s="22">
        <v>76.31578947368422</v>
      </c>
      <c r="N40" s="22">
        <v>3.9357395320454622</v>
      </c>
    </row>
    <row r="41" spans="8:14" ht="12">
      <c r="H41" s="22">
        <v>16</v>
      </c>
      <c r="I41" s="22">
        <v>3.9351633040265854</v>
      </c>
      <c r="J41" s="22">
        <v>0.000576228018876801</v>
      </c>
      <c r="K41" s="22">
        <v>0.023521297735970732</v>
      </c>
      <c r="M41" s="22">
        <v>81.57894736842105</v>
      </c>
      <c r="N41" s="22">
        <v>4.027135812528651</v>
      </c>
    </row>
    <row r="42" spans="8:14" ht="12">
      <c r="H42" s="22">
        <v>17</v>
      </c>
      <c r="I42" s="22">
        <v>2.967223153743724</v>
      </c>
      <c r="J42" s="22">
        <v>0.023496577986722667</v>
      </c>
      <c r="K42" s="22">
        <v>0.9591168573847532</v>
      </c>
      <c r="M42" s="22">
        <v>86.8421052631579</v>
      </c>
      <c r="N42" s="22">
        <v>4.094511215001422</v>
      </c>
    </row>
    <row r="43" spans="1:14" ht="12">
      <c r="A43" s="32" t="s">
        <v>61</v>
      </c>
      <c r="B43" s="32">
        <f>EXP(I18)</f>
        <v>4.125444967085102</v>
      </c>
      <c r="H43" s="22">
        <v>18</v>
      </c>
      <c r="I43" s="22">
        <v>3.7284929551801596</v>
      </c>
      <c r="J43" s="22">
        <v>0.009414730001131133</v>
      </c>
      <c r="K43" s="22">
        <v>0.3843038870133931</v>
      </c>
      <c r="M43" s="22">
        <v>92.10526315789475</v>
      </c>
      <c r="N43" s="22">
        <v>4.218477763203211</v>
      </c>
    </row>
    <row r="44" spans="1:14" ht="12.75" thickBot="1">
      <c r="A44" s="32" t="s">
        <v>60</v>
      </c>
      <c r="B44" s="32">
        <f>I19</f>
        <v>0.8905943082221942</v>
      </c>
      <c r="H44" s="23">
        <v>19</v>
      </c>
      <c r="I44" s="23">
        <v>3.822990805484248</v>
      </c>
      <c r="J44" s="23">
        <v>0.0034743115822513104</v>
      </c>
      <c r="K44" s="23">
        <v>0.14181940911682162</v>
      </c>
      <c r="M44" s="23">
        <v>97.36842105263159</v>
      </c>
      <c r="N44" s="23">
        <v>4.280824129164719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50" zoomScaleNormal="150" workbookViewId="0" topLeftCell="A1">
      <selection activeCell="L3" sqref="L3"/>
    </sheetView>
  </sheetViews>
  <sheetFormatPr defaultColWidth="8.8515625" defaultRowHeight="12.75"/>
  <cols>
    <col min="1" max="2" width="8.8515625" style="0" customWidth="1"/>
    <col min="3" max="3" width="18.7109375" style="0" customWidth="1"/>
  </cols>
  <sheetData>
    <row r="1" spans="1:6" ht="36">
      <c r="A1" s="14" t="s">
        <v>19</v>
      </c>
      <c r="B1" s="15" t="s">
        <v>22</v>
      </c>
      <c r="C1" s="20" t="s">
        <v>29</v>
      </c>
      <c r="D1" s="21" t="s">
        <v>26</v>
      </c>
      <c r="E1" s="11"/>
      <c r="F1" s="11"/>
    </row>
    <row r="2" spans="1:6" ht="12">
      <c r="A2" s="16">
        <v>0.35</v>
      </c>
      <c r="B2" s="17">
        <v>2</v>
      </c>
      <c r="C2">
        <f>1/A2</f>
        <v>2.857142857142857</v>
      </c>
      <c r="D2" s="11">
        <f>SQRT(B2)</f>
        <v>1.4142135623730951</v>
      </c>
      <c r="E2" s="11"/>
      <c r="F2" t="s">
        <v>30</v>
      </c>
    </row>
    <row r="3" spans="1:5" ht="12.75" thickBot="1">
      <c r="A3" s="16">
        <v>0.21</v>
      </c>
      <c r="B3" s="17">
        <f>B2+5</f>
        <v>7</v>
      </c>
      <c r="C3">
        <f aca="true" t="shared" si="0" ref="C3:C20">1/A3</f>
        <v>4.761904761904762</v>
      </c>
      <c r="D3" s="11">
        <f aca="true" t="shared" si="1" ref="D3:D20">SQRT(B3)</f>
        <v>2.6457513110645907</v>
      </c>
      <c r="E3" s="11"/>
    </row>
    <row r="4" spans="1:7" ht="12">
      <c r="A4" s="16">
        <v>0.183</v>
      </c>
      <c r="B4" s="17">
        <f aca="true" t="shared" si="2" ref="B4:B20">B3+5</f>
        <v>12</v>
      </c>
      <c r="C4">
        <f t="shared" si="0"/>
        <v>5.46448087431694</v>
      </c>
      <c r="D4" s="11">
        <f t="shared" si="1"/>
        <v>3.4641016151377544</v>
      </c>
      <c r="F4" s="25" t="s">
        <v>31</v>
      </c>
      <c r="G4" s="25"/>
    </row>
    <row r="5" spans="1:7" ht="12">
      <c r="A5" s="16">
        <v>0.14</v>
      </c>
      <c r="B5" s="17">
        <f t="shared" si="2"/>
        <v>17</v>
      </c>
      <c r="C5">
        <f t="shared" si="0"/>
        <v>7.142857142857142</v>
      </c>
      <c r="D5" s="11">
        <f t="shared" si="1"/>
        <v>4.123105625617661</v>
      </c>
      <c r="F5" s="22" t="s">
        <v>32</v>
      </c>
      <c r="G5" s="22">
        <v>0.9978978634645066</v>
      </c>
    </row>
    <row r="6" spans="1:7" ht="12">
      <c r="A6" s="16">
        <v>0.13138</v>
      </c>
      <c r="B6" s="17">
        <f t="shared" si="2"/>
        <v>22</v>
      </c>
      <c r="C6">
        <f t="shared" si="0"/>
        <v>7.6115086010047195</v>
      </c>
      <c r="D6" s="11">
        <f t="shared" si="1"/>
        <v>4.69041575982343</v>
      </c>
      <c r="F6" s="26" t="s">
        <v>33</v>
      </c>
      <c r="G6" s="26">
        <v>0.9958001459070271</v>
      </c>
    </row>
    <row r="7" spans="1:7" ht="12">
      <c r="A7" s="16">
        <v>0.125</v>
      </c>
      <c r="B7" s="17">
        <f t="shared" si="2"/>
        <v>27</v>
      </c>
      <c r="C7">
        <f t="shared" si="0"/>
        <v>8</v>
      </c>
      <c r="D7" s="11">
        <f t="shared" si="1"/>
        <v>5.196152422706632</v>
      </c>
      <c r="F7" s="22" t="s">
        <v>34</v>
      </c>
      <c r="G7" s="22">
        <v>0.9955530956662642</v>
      </c>
    </row>
    <row r="8" spans="1:7" ht="12">
      <c r="A8" s="16">
        <v>0.1109</v>
      </c>
      <c r="B8" s="17">
        <f t="shared" si="2"/>
        <v>32</v>
      </c>
      <c r="C8">
        <f t="shared" si="0"/>
        <v>9.017132551848512</v>
      </c>
      <c r="D8" s="11">
        <f t="shared" si="1"/>
        <v>5.656854249492381</v>
      </c>
      <c r="F8" s="22" t="s">
        <v>35</v>
      </c>
      <c r="G8" s="22">
        <v>0.2324980665378883</v>
      </c>
    </row>
    <row r="9" spans="1:7" ht="12.75" thickBot="1">
      <c r="A9" s="16">
        <v>0.097</v>
      </c>
      <c r="B9" s="17">
        <f t="shared" si="2"/>
        <v>37</v>
      </c>
      <c r="C9">
        <f t="shared" si="0"/>
        <v>10.309278350515463</v>
      </c>
      <c r="D9" s="11">
        <f t="shared" si="1"/>
        <v>6.082762530298219</v>
      </c>
      <c r="F9" s="23" t="s">
        <v>36</v>
      </c>
      <c r="G9" s="23">
        <v>19</v>
      </c>
    </row>
    <row r="10" spans="1:4" ht="12">
      <c r="A10" s="16">
        <v>0.0979</v>
      </c>
      <c r="B10" s="17">
        <f t="shared" si="2"/>
        <v>42</v>
      </c>
      <c r="C10">
        <f t="shared" si="0"/>
        <v>10.214504596527068</v>
      </c>
      <c r="D10" s="11">
        <f t="shared" si="1"/>
        <v>6.48074069840786</v>
      </c>
    </row>
    <row r="11" spans="1:6" ht="12.75" thickBot="1">
      <c r="A11" s="18">
        <v>0.091</v>
      </c>
      <c r="B11" s="17">
        <f t="shared" si="2"/>
        <v>47</v>
      </c>
      <c r="C11">
        <f t="shared" si="0"/>
        <v>10.989010989010989</v>
      </c>
      <c r="D11" s="11">
        <f t="shared" si="1"/>
        <v>6.855654600401044</v>
      </c>
      <c r="F11" t="s">
        <v>37</v>
      </c>
    </row>
    <row r="12" spans="1:11" ht="12">
      <c r="A12" s="16">
        <v>0.0865</v>
      </c>
      <c r="B12" s="17">
        <f t="shared" si="2"/>
        <v>52</v>
      </c>
      <c r="C12">
        <f t="shared" si="0"/>
        <v>11.560693641618498</v>
      </c>
      <c r="D12" s="11">
        <f t="shared" si="1"/>
        <v>7.211102550927978</v>
      </c>
      <c r="F12" s="24"/>
      <c r="G12" s="24" t="s">
        <v>41</v>
      </c>
      <c r="H12" s="24" t="s">
        <v>42</v>
      </c>
      <c r="I12" s="24" t="s">
        <v>43</v>
      </c>
      <c r="J12" s="24" t="s">
        <v>44</v>
      </c>
      <c r="K12" s="24" t="s">
        <v>45</v>
      </c>
    </row>
    <row r="13" spans="1:11" ht="12">
      <c r="A13" s="16">
        <v>0.0845</v>
      </c>
      <c r="B13" s="17">
        <f t="shared" si="2"/>
        <v>57</v>
      </c>
      <c r="C13">
        <f t="shared" si="0"/>
        <v>11.834319526627219</v>
      </c>
      <c r="D13" s="11">
        <f t="shared" si="1"/>
        <v>7.54983443527075</v>
      </c>
      <c r="F13" s="22" t="s">
        <v>38</v>
      </c>
      <c r="G13" s="22">
        <v>1</v>
      </c>
      <c r="H13" s="22">
        <v>217.8841283079881</v>
      </c>
      <c r="I13" s="22">
        <v>217.8841283079881</v>
      </c>
      <c r="J13" s="22">
        <v>4030.759665852318</v>
      </c>
      <c r="K13" s="22">
        <v>1.19850778823836E-21</v>
      </c>
    </row>
    <row r="14" spans="1:11" ht="12">
      <c r="A14" s="16">
        <v>0.082</v>
      </c>
      <c r="B14" s="17">
        <f t="shared" si="2"/>
        <v>62</v>
      </c>
      <c r="C14">
        <f t="shared" si="0"/>
        <v>12.195121951219512</v>
      </c>
      <c r="D14" s="11">
        <f t="shared" si="1"/>
        <v>7.874007874011811</v>
      </c>
      <c r="F14" s="22" t="s">
        <v>39</v>
      </c>
      <c r="G14" s="22">
        <v>17</v>
      </c>
      <c r="H14" s="22">
        <v>0.9189409660455576</v>
      </c>
      <c r="I14" s="22">
        <v>0.05405535094385633</v>
      </c>
      <c r="J14" s="22"/>
      <c r="K14" s="22"/>
    </row>
    <row r="15" spans="1:11" ht="12.75" thickBot="1">
      <c r="A15" s="16">
        <v>0.0783</v>
      </c>
      <c r="B15" s="17">
        <f t="shared" si="2"/>
        <v>67</v>
      </c>
      <c r="C15">
        <f t="shared" si="0"/>
        <v>12.77139208173691</v>
      </c>
      <c r="D15" s="11">
        <f t="shared" si="1"/>
        <v>8.18535277187245</v>
      </c>
      <c r="F15" s="23" t="s">
        <v>40</v>
      </c>
      <c r="G15" s="23">
        <v>18</v>
      </c>
      <c r="H15" s="23">
        <v>218.80306927403367</v>
      </c>
      <c r="I15" s="23"/>
      <c r="J15" s="23"/>
      <c r="K15" s="23"/>
    </row>
    <row r="16" spans="1:4" ht="12.75" thickBot="1">
      <c r="A16" s="19">
        <v>0.07593</v>
      </c>
      <c r="B16" s="17">
        <f t="shared" si="2"/>
        <v>72</v>
      </c>
      <c r="C16">
        <f t="shared" si="0"/>
        <v>13.170025023047545</v>
      </c>
      <c r="D16" s="11">
        <f t="shared" si="1"/>
        <v>8.48528137423857</v>
      </c>
    </row>
    <row r="17" spans="1:14" ht="12">
      <c r="A17" s="19">
        <v>0.07388</v>
      </c>
      <c r="B17" s="17">
        <f t="shared" si="2"/>
        <v>77</v>
      </c>
      <c r="C17">
        <f t="shared" si="0"/>
        <v>13.535462912831619</v>
      </c>
      <c r="D17" s="11">
        <f t="shared" si="1"/>
        <v>8.774964387392123</v>
      </c>
      <c r="F17" s="24"/>
      <c r="G17" s="24" t="s">
        <v>46</v>
      </c>
      <c r="H17" s="24" t="s">
        <v>35</v>
      </c>
      <c r="I17" s="24" t="s">
        <v>47</v>
      </c>
      <c r="J17" s="24" t="s">
        <v>48</v>
      </c>
      <c r="K17" s="24" t="s">
        <v>49</v>
      </c>
      <c r="L17" s="24" t="s">
        <v>50</v>
      </c>
      <c r="M17" s="24" t="s">
        <v>51</v>
      </c>
      <c r="N17" s="24" t="s">
        <v>52</v>
      </c>
    </row>
    <row r="18" spans="1:14" ht="12">
      <c r="A18" s="19">
        <v>0.071</v>
      </c>
      <c r="B18" s="17">
        <f t="shared" si="2"/>
        <v>82</v>
      </c>
      <c r="C18">
        <f t="shared" si="0"/>
        <v>14.084507042253522</v>
      </c>
      <c r="D18" s="11">
        <f t="shared" si="1"/>
        <v>9.055385138137417</v>
      </c>
      <c r="F18" s="26" t="s">
        <v>61</v>
      </c>
      <c r="G18" s="26">
        <v>0.7753534054456175</v>
      </c>
      <c r="H18" s="22">
        <v>0.15854520123105253</v>
      </c>
      <c r="I18" s="22">
        <v>4.89042493513047</v>
      </c>
      <c r="J18" s="22">
        <v>0.00013790019960451864</v>
      </c>
      <c r="K18" s="22">
        <v>0.4408522731481385</v>
      </c>
      <c r="L18" s="22">
        <v>1.1098545377430964</v>
      </c>
      <c r="M18" s="22">
        <v>0.4408522731481385</v>
      </c>
      <c r="N18" s="22">
        <v>1.1098545377430964</v>
      </c>
    </row>
    <row r="19" spans="1:14" ht="12.75" thickBot="1">
      <c r="A19" s="19">
        <v>0.0695</v>
      </c>
      <c r="B19" s="17">
        <f t="shared" si="2"/>
        <v>87</v>
      </c>
      <c r="C19">
        <f t="shared" si="0"/>
        <v>14.388489208633093</v>
      </c>
      <c r="D19" s="11">
        <f t="shared" si="1"/>
        <v>9.327379053088816</v>
      </c>
      <c r="F19" s="27" t="s">
        <v>60</v>
      </c>
      <c r="G19" s="27">
        <v>1.468241937283344</v>
      </c>
      <c r="H19" s="23">
        <v>0.023126194429599456</v>
      </c>
      <c r="I19" s="23">
        <v>63.488264000934194</v>
      </c>
      <c r="J19" s="23">
        <v>1.1985077882383686E-21</v>
      </c>
      <c r="K19" s="23">
        <v>1.419449932464736</v>
      </c>
      <c r="L19" s="23">
        <v>1.5170339421019519</v>
      </c>
      <c r="M19" s="23">
        <v>1.419449932464736</v>
      </c>
      <c r="N19" s="23">
        <v>1.5170339421019519</v>
      </c>
    </row>
    <row r="20" spans="1:4" ht="12">
      <c r="A20" s="19">
        <v>0.067</v>
      </c>
      <c r="B20" s="17">
        <f t="shared" si="2"/>
        <v>92</v>
      </c>
      <c r="C20">
        <f t="shared" si="0"/>
        <v>14.925373134328357</v>
      </c>
      <c r="D20" s="11">
        <f t="shared" si="1"/>
        <v>9.591663046625438</v>
      </c>
    </row>
    <row r="22" spans="1:3" ht="12">
      <c r="A22" s="11" t="s">
        <v>13</v>
      </c>
      <c r="B22" s="11"/>
      <c r="C22" s="11"/>
    </row>
    <row r="23" spans="1:11" ht="12">
      <c r="A23" s="11" t="s">
        <v>14</v>
      </c>
      <c r="B23" s="11"/>
      <c r="C23" s="11"/>
      <c r="F23" t="s">
        <v>53</v>
      </c>
      <c r="K23" t="s">
        <v>58</v>
      </c>
    </row>
    <row r="24" spans="1:3" ht="12.75" thickBot="1">
      <c r="A24" s="12" t="s">
        <v>15</v>
      </c>
      <c r="B24" s="11"/>
      <c r="C24" s="11"/>
    </row>
    <row r="25" spans="1:12" ht="12">
      <c r="A25" s="11"/>
      <c r="B25" s="11"/>
      <c r="C25" s="11"/>
      <c r="F25" s="24" t="s">
        <v>54</v>
      </c>
      <c r="G25" s="24" t="s">
        <v>55</v>
      </c>
      <c r="H25" s="24" t="s">
        <v>56</v>
      </c>
      <c r="I25" s="24" t="s">
        <v>57</v>
      </c>
      <c r="K25" s="24" t="s">
        <v>59</v>
      </c>
      <c r="L25" s="24" t="s">
        <v>23</v>
      </c>
    </row>
    <row r="26" spans="1:12" ht="12">
      <c r="A26" t="s">
        <v>16</v>
      </c>
      <c r="B26" s="11"/>
      <c r="C26" s="11"/>
      <c r="F26" s="22">
        <v>1</v>
      </c>
      <c r="G26" s="22">
        <v>2.8517610659966697</v>
      </c>
      <c r="H26" s="22">
        <v>0.005381791146187531</v>
      </c>
      <c r="I26" s="22">
        <v>0.0238187675497052</v>
      </c>
      <c r="K26" s="22">
        <v>2.6315789473684212</v>
      </c>
      <c r="L26" s="22">
        <v>2.857142857142857</v>
      </c>
    </row>
    <row r="27" spans="1:12" ht="12">
      <c r="A27" s="11"/>
      <c r="B27" s="11"/>
      <c r="C27" s="11"/>
      <c r="F27" s="22">
        <v>2</v>
      </c>
      <c r="G27" s="22">
        <v>4.659956435973039</v>
      </c>
      <c r="H27" s="22">
        <v>0.10194832593172265</v>
      </c>
      <c r="I27" s="22">
        <v>0.4512035884501917</v>
      </c>
      <c r="K27" s="22">
        <v>7.894736842105264</v>
      </c>
      <c r="L27" s="22">
        <v>4.761904761904762</v>
      </c>
    </row>
    <row r="28" spans="1:12" ht="12">
      <c r="A28" s="12" t="s">
        <v>20</v>
      </c>
      <c r="B28" s="11"/>
      <c r="C28" s="11"/>
      <c r="F28" s="22">
        <v>3</v>
      </c>
      <c r="G28" s="22">
        <v>5.861492671801835</v>
      </c>
      <c r="H28" s="22">
        <v>-0.397011797484895</v>
      </c>
      <c r="I28" s="22">
        <v>-1.7570974907642465</v>
      </c>
      <c r="K28" s="22">
        <v>13.157894736842106</v>
      </c>
      <c r="L28" s="22">
        <v>5.46448087431694</v>
      </c>
    </row>
    <row r="29" spans="1:12" ht="12">
      <c r="A29" s="11"/>
      <c r="B29" s="11"/>
      <c r="C29" s="11"/>
      <c r="F29" s="22">
        <v>4</v>
      </c>
      <c r="G29" s="22">
        <v>6.8290699968263455</v>
      </c>
      <c r="H29" s="22">
        <v>0.3137871460307968</v>
      </c>
      <c r="I29" s="22">
        <v>1.3887612670899647</v>
      </c>
      <c r="K29" s="22">
        <v>18.42105263157895</v>
      </c>
      <c r="L29" s="22">
        <v>7.142857142857142</v>
      </c>
    </row>
    <row r="30" spans="1:12" ht="12">
      <c r="A30" t="s">
        <v>17</v>
      </c>
      <c r="B30" s="11"/>
      <c r="C30" s="11"/>
      <c r="F30" s="22">
        <v>5</v>
      </c>
      <c r="G30" s="22">
        <v>7.662018527313098</v>
      </c>
      <c r="H30" s="22">
        <v>-0.05050992630837836</v>
      </c>
      <c r="I30" s="22">
        <v>-0.22354717249558634</v>
      </c>
      <c r="K30" s="22">
        <v>23.68421052631579</v>
      </c>
      <c r="L30" s="22">
        <v>7.6115086010047195</v>
      </c>
    </row>
    <row r="31" spans="1:12" ht="12">
      <c r="A31" t="s">
        <v>18</v>
      </c>
      <c r="B31" s="11"/>
      <c r="C31" s="11"/>
      <c r="F31" s="22">
        <v>6</v>
      </c>
      <c r="G31" s="22">
        <v>8.404562304979944</v>
      </c>
      <c r="H31" s="22">
        <v>-0.40456230497994383</v>
      </c>
      <c r="I31" s="22">
        <v>-1.790514577756609</v>
      </c>
      <c r="K31" s="22">
        <v>28.947368421052634</v>
      </c>
      <c r="L31" s="22">
        <v>8</v>
      </c>
    </row>
    <row r="32" spans="1:12" ht="12">
      <c r="A32" s="11" t="s">
        <v>21</v>
      </c>
      <c r="B32" s="11"/>
      <c r="C32" s="11"/>
      <c r="F32" s="22">
        <v>7</v>
      </c>
      <c r="G32" s="22">
        <v>9.080984047649826</v>
      </c>
      <c r="H32" s="22">
        <v>-0.06385149580131433</v>
      </c>
      <c r="I32" s="22">
        <v>-0.28259438073323706</v>
      </c>
      <c r="K32" s="22">
        <v>34.21052631578948</v>
      </c>
      <c r="L32" s="22">
        <v>9.017132551848512</v>
      </c>
    </row>
    <row r="33" spans="1:12" ht="12">
      <c r="A33" s="13"/>
      <c r="B33" s="11"/>
      <c r="C33" s="11"/>
      <c r="F33" s="22">
        <v>8</v>
      </c>
      <c r="G33" s="22">
        <v>9.70632044696521</v>
      </c>
      <c r="H33" s="22">
        <v>0.6029579035502532</v>
      </c>
      <c r="I33" s="22">
        <v>2.668575155893017</v>
      </c>
      <c r="K33" s="22">
        <v>39.473684210526315</v>
      </c>
      <c r="L33" s="22">
        <v>10.214504596527068</v>
      </c>
    </row>
    <row r="34" spans="1:12" ht="12">
      <c r="A34" s="12" t="s">
        <v>23</v>
      </c>
      <c r="B34" t="s">
        <v>25</v>
      </c>
      <c r="F34" s="22">
        <v>9</v>
      </c>
      <c r="G34" s="22">
        <v>10.290648683506985</v>
      </c>
      <c r="H34" s="22">
        <v>-0.0761440869799177</v>
      </c>
      <c r="I34" s="22">
        <v>-0.33699901367298357</v>
      </c>
      <c r="K34" s="22">
        <v>44.736842105263165</v>
      </c>
      <c r="L34" s="22">
        <v>10.309278350515463</v>
      </c>
    </row>
    <row r="35" spans="1:12" ht="12">
      <c r="A35" s="12" t="s">
        <v>24</v>
      </c>
      <c r="B35" t="s">
        <v>26</v>
      </c>
      <c r="F35" s="22">
        <v>10</v>
      </c>
      <c r="G35" s="22">
        <v>10.841112997283915</v>
      </c>
      <c r="H35" s="22">
        <v>0.14789799172707419</v>
      </c>
      <c r="I35" s="22">
        <v>0.6545679292127348</v>
      </c>
      <c r="K35" s="22">
        <v>50</v>
      </c>
      <c r="L35" s="22">
        <v>10.989010989010989</v>
      </c>
    </row>
    <row r="36" spans="6:12" ht="12">
      <c r="F36" s="22">
        <v>11</v>
      </c>
      <c r="G36" s="22">
        <v>11.362996584768975</v>
      </c>
      <c r="H36" s="22">
        <v>0.1976970568495222</v>
      </c>
      <c r="I36" s="22">
        <v>0.8749689674775684</v>
      </c>
      <c r="K36" s="22">
        <v>55.26315789473685</v>
      </c>
      <c r="L36" s="22">
        <v>11.560693641618498</v>
      </c>
    </row>
    <row r="37" spans="1:12" ht="12">
      <c r="A37" t="s">
        <v>27</v>
      </c>
      <c r="F37" s="22">
        <v>12</v>
      </c>
      <c r="G37" s="22">
        <v>11.860336942856044</v>
      </c>
      <c r="H37" s="22">
        <v>-0.02601741622882514</v>
      </c>
      <c r="I37" s="22">
        <v>-0.11514805620751598</v>
      </c>
      <c r="K37" s="22">
        <v>60.526315789473685</v>
      </c>
      <c r="L37" s="22">
        <v>11.834319526627219</v>
      </c>
    </row>
    <row r="38" spans="6:12" ht="12">
      <c r="F38" s="22">
        <v>13</v>
      </c>
      <c r="G38" s="22">
        <v>12.336301980569024</v>
      </c>
      <c r="H38" s="22">
        <v>-0.14118002934951157</v>
      </c>
      <c r="I38" s="22">
        <v>-0.6248355260160439</v>
      </c>
      <c r="K38" s="22">
        <v>65.78947368421053</v>
      </c>
      <c r="L38" s="22">
        <v>12.195121951219512</v>
      </c>
    </row>
    <row r="39" spans="1:12" ht="12">
      <c r="A39" t="s">
        <v>28</v>
      </c>
      <c r="F39" s="22">
        <v>14</v>
      </c>
      <c r="G39" s="22">
        <v>12.793431616567213</v>
      </c>
      <c r="H39" s="22">
        <v>-0.022039534830303964</v>
      </c>
      <c r="I39" s="22">
        <v>-0.09754272188702828</v>
      </c>
      <c r="K39" s="22">
        <v>71.05263157894738</v>
      </c>
      <c r="L39" s="22">
        <v>12.77139208173691</v>
      </c>
    </row>
    <row r="40" spans="6:12" ht="12">
      <c r="F40" s="22">
        <v>15</v>
      </c>
      <c r="G40" s="22">
        <v>13.23379936875193</v>
      </c>
      <c r="H40" s="22">
        <v>-0.06377434570438467</v>
      </c>
      <c r="I40" s="22">
        <v>-0.28225292931394397</v>
      </c>
      <c r="K40" s="22">
        <v>76.31578947368422</v>
      </c>
      <c r="L40" s="22">
        <v>13.170025023047545</v>
      </c>
    </row>
    <row r="41" spans="6:12" ht="12">
      <c r="F41" s="22">
        <v>16</v>
      </c>
      <c r="G41" s="22">
        <v>13.659124117182579</v>
      </c>
      <c r="H41" s="22">
        <v>-0.12366120435095951</v>
      </c>
      <c r="I41" s="22">
        <v>-0.5473005921901418</v>
      </c>
      <c r="K41" s="22">
        <v>81.57894736842105</v>
      </c>
      <c r="L41" s="22">
        <v>13.535462912831619</v>
      </c>
    </row>
    <row r="42" spans="6:12" ht="12">
      <c r="F42" s="22">
        <v>17</v>
      </c>
      <c r="G42" s="22">
        <v>14.0708496235113</v>
      </c>
      <c r="H42" s="22">
        <v>0.013657418742221594</v>
      </c>
      <c r="I42" s="22">
        <v>0.060445095975232774</v>
      </c>
      <c r="K42" s="22">
        <v>86.8421052631579</v>
      </c>
      <c r="L42" s="22">
        <v>14.084507042253522</v>
      </c>
    </row>
    <row r="43" spans="6:12" ht="12">
      <c r="F43" s="22">
        <v>18</v>
      </c>
      <c r="G43" s="22">
        <v>14.470202496128822</v>
      </c>
      <c r="H43" s="22">
        <v>-0.08171328749572915</v>
      </c>
      <c r="I43" s="22">
        <v>-0.3616472188746629</v>
      </c>
      <c r="K43" s="22">
        <v>92.10526315789475</v>
      </c>
      <c r="L43" s="22">
        <v>14.388489208633093</v>
      </c>
    </row>
    <row r="44" spans="6:12" ht="12.75" thickBot="1">
      <c r="F44" s="23">
        <v>19</v>
      </c>
      <c r="G44" s="23">
        <v>14.858235338792012</v>
      </c>
      <c r="H44" s="23">
        <v>0.06713779553634502</v>
      </c>
      <c r="I44" s="23">
        <v>0.29713890826340783</v>
      </c>
      <c r="K44" s="23">
        <v>97.36842105263159</v>
      </c>
      <c r="L44" s="23">
        <v>14.925373134328357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Menasce</dc:creator>
  <cp:keywords/>
  <dc:description/>
  <cp:lastModifiedBy>daniel menasce</cp:lastModifiedBy>
  <dcterms:created xsi:type="dcterms:W3CDTF">2002-10-02T05:23:34Z</dcterms:created>
  <dcterms:modified xsi:type="dcterms:W3CDTF">2015-03-25T13:48:40Z</dcterms:modified>
  <cp:category/>
  <cp:version/>
  <cp:contentType/>
  <cp:contentStatus/>
</cp:coreProperties>
</file>